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9" i="1" l="1"/>
  <c r="G35" i="1" l="1"/>
  <c r="G33" i="1"/>
  <c r="G28" i="1"/>
  <c r="G27" i="1"/>
  <c r="G32" i="1"/>
  <c r="G31" i="1"/>
  <c r="G30" i="1"/>
  <c r="G29" i="1"/>
  <c r="H20" i="1"/>
  <c r="G36" i="1" l="1"/>
  <c r="H21" i="1" s="1"/>
  <c r="H23" i="1" s="1"/>
</calcChain>
</file>

<file path=xl/sharedStrings.xml><?xml version="1.0" encoding="utf-8"?>
<sst xmlns="http://schemas.openxmlformats.org/spreadsheetml/2006/main" count="49" uniqueCount="47">
  <si>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</si>
  <si>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</si>
  <si>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</si>
  <si>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</si>
  <si>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</si>
  <si>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</si>
  <si>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</si>
  <si>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</si>
  <si>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</si>
  <si>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</si>
  <si>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</si>
  <si>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</si>
  <si>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</si>
  <si>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</si>
  <si>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</si>
  <si>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</si>
  <si>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</si>
  <si>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</si>
  <si>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</si>
  <si>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r>
      <t>1.4. Площадь жилых помещений- 350,9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</si>
  <si>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</si>
  <si>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</si>
  <si>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</si>
  <si>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</si>
  <si>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</si>
  <si>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</si>
  <si>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18.03.2022г.</t>
  </si>
  <si>
    <t>Специалист по МКД:</t>
  </si>
  <si>
    <t>1.9. Год постройки: 1980</t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</si>
  <si>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</si>
  <si>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1.8. Кадастровый номер 66:11:66114301003:609</t>
  </si>
  <si>
    <t>Управление МКД 1 полугодие</t>
  </si>
  <si>
    <t>тариф</t>
  </si>
  <si>
    <t>Управление МКД 2 полугодие</t>
  </si>
  <si>
    <t>Е.В. Вигриянова</t>
  </si>
  <si>
    <t>Дезинфекция подвала, усл</t>
  </si>
  <si>
    <t>Приобретение стенда, шт</t>
  </si>
  <si>
    <t>Ремонт электрооборудования</t>
  </si>
  <si>
    <t>Закрытие подвала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</si>
  <si>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</si>
  <si>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10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</si>
  <si>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</si>
  <si>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</si>
  <si>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</si>
  <si>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Ремонт вытяжки на крыше</t>
  </si>
  <si>
    <t>Уборка снега на крыше мкд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</si>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</sst>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9" sqref="L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9" t="s">
        <v>1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t="s">
        <v>39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19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29</v>
      </c>
    </row>
    <row r="13" spans="1:9" s="4" customFormat="1" x14ac:dyDescent="0.25">
      <c r="A13" t="s">
        <v>30</v>
      </c>
    </row>
    <row r="14" spans="1:9" s="4" customFormat="1" x14ac:dyDescent="0.25">
      <c r="A14" t="s">
        <v>28</v>
      </c>
    </row>
    <row r="15" spans="1:9" x14ac:dyDescent="0.25">
      <c r="A15" s="21" t="s">
        <v>4</v>
      </c>
      <c r="B15" s="22"/>
      <c r="C15" s="22"/>
      <c r="D15" s="22"/>
      <c r="E15" s="22"/>
      <c r="F15" s="22"/>
      <c r="G15" s="22"/>
      <c r="H15" s="22"/>
      <c r="I15" s="22"/>
    </row>
    <row r="16" spans="1:9" ht="30" customHeight="1" x14ac:dyDescent="0.25">
      <c r="A16" s="23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6" t="s">
        <v>5</v>
      </c>
      <c r="B17" s="14"/>
      <c r="C17" s="14"/>
      <c r="D17" s="14"/>
      <c r="E17" s="14"/>
      <c r="F17" s="14"/>
      <c r="G17" s="7"/>
      <c r="H17" s="15">
        <v>71302.86</v>
      </c>
      <c r="I17" s="16"/>
    </row>
    <row r="18" spans="1:9" x14ac:dyDescent="0.25">
      <c r="A18" s="6" t="s">
        <v>6</v>
      </c>
      <c r="B18" s="14"/>
      <c r="C18" s="14"/>
      <c r="D18" s="14"/>
      <c r="E18" s="14"/>
      <c r="F18" s="14"/>
      <c r="G18" s="7"/>
      <c r="H18" s="15">
        <v>63708.2</v>
      </c>
      <c r="I18" s="16"/>
    </row>
    <row r="19" spans="1:9" x14ac:dyDescent="0.25">
      <c r="A19" s="6" t="s">
        <v>20</v>
      </c>
      <c r="B19" s="14"/>
      <c r="C19" s="14"/>
      <c r="D19" s="14"/>
      <c r="E19" s="14"/>
      <c r="F19" s="14"/>
      <c r="G19" s="7"/>
      <c r="H19" s="15">
        <f>SUM(H18-H17)</f>
        <v>-7594.6600000000035</v>
      </c>
      <c r="I19" s="16"/>
    </row>
    <row r="20" spans="1:9" x14ac:dyDescent="0.25">
      <c r="A20" s="6" t="s">
        <v>7</v>
      </c>
      <c r="B20" s="14"/>
      <c r="C20" s="14"/>
      <c r="D20" s="14"/>
      <c r="E20" s="14"/>
      <c r="F20" s="14"/>
      <c r="G20" s="7"/>
      <c r="H20" s="15">
        <f>SUM(H18/H17)*100</f>
        <v>89.348730191187272</v>
      </c>
      <c r="I20" s="16"/>
    </row>
    <row r="21" spans="1:9" x14ac:dyDescent="0.25">
      <c r="A21" s="6" t="s">
        <v>41</v>
      </c>
      <c r="B21" s="14"/>
      <c r="C21" s="14"/>
      <c r="D21" s="14"/>
      <c r="E21" s="14"/>
      <c r="F21" s="14"/>
      <c r="G21" s="7"/>
      <c r="H21" s="15">
        <f>SUM(G36)</f>
        <v>28340.888999999996</v>
      </c>
      <c r="I21" s="16"/>
    </row>
    <row r="22" spans="1:9" x14ac:dyDescent="0.25">
      <c r="A22" s="6" t="s">
        <v>42</v>
      </c>
      <c r="B22" s="14"/>
      <c r="C22" s="14"/>
      <c r="D22" s="14"/>
      <c r="E22" s="14"/>
      <c r="F22" s="14"/>
      <c r="G22" s="7"/>
      <c r="H22" s="15">
        <v>144914.43</v>
      </c>
      <c r="I22" s="16"/>
    </row>
    <row r="23" spans="1:9" x14ac:dyDescent="0.25">
      <c r="A23" s="6" t="s">
        <v>43</v>
      </c>
      <c r="B23" s="14"/>
      <c r="C23" s="14"/>
      <c r="D23" s="14"/>
      <c r="E23" s="14"/>
      <c r="F23" s="14"/>
      <c r="G23" s="7"/>
      <c r="H23" s="15">
        <f>SUM(H22+H18-H21)</f>
        <v>180281.74100000001</v>
      </c>
      <c r="I23" s="16"/>
    </row>
    <row r="24" spans="1:9" x14ac:dyDescent="0.25">
      <c r="A24" s="12" t="s">
        <v>9</v>
      </c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" t="s">
        <v>10</v>
      </c>
    </row>
    <row r="26" spans="1:9" ht="35.2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31</v>
      </c>
      <c r="B27" s="7"/>
      <c r="C27" s="24" t="s">
        <v>32</v>
      </c>
      <c r="D27" s="25"/>
      <c r="E27" s="10">
        <v>4.43</v>
      </c>
      <c r="F27" s="11"/>
      <c r="G27" s="15">
        <f>SUM(E27*350.9*7)</f>
        <v>10881.409</v>
      </c>
      <c r="H27" s="16"/>
      <c r="I27" s="3">
        <v>2022</v>
      </c>
    </row>
    <row r="28" spans="1:9" x14ac:dyDescent="0.25">
      <c r="A28" s="6" t="s">
        <v>33</v>
      </c>
      <c r="B28" s="7"/>
      <c r="C28" s="24" t="s">
        <v>32</v>
      </c>
      <c r="D28" s="25"/>
      <c r="E28" s="10">
        <v>5.0199999999999996</v>
      </c>
      <c r="F28" s="11"/>
      <c r="G28" s="15">
        <f>SUM(E28*350.9*5)</f>
        <v>8807.5899999999983</v>
      </c>
      <c r="H28" s="16"/>
      <c r="I28" s="3">
        <v>2022</v>
      </c>
    </row>
    <row r="29" spans="1:9" x14ac:dyDescent="0.25">
      <c r="A29" s="6" t="s">
        <v>35</v>
      </c>
      <c r="B29" s="7"/>
      <c r="C29" s="8">
        <v>1</v>
      </c>
      <c r="D29" s="9"/>
      <c r="E29" s="10">
        <v>975.6</v>
      </c>
      <c r="F29" s="11"/>
      <c r="G29" s="6">
        <f>SUM(C29*E29)</f>
        <v>975.6</v>
      </c>
      <c r="H29" s="7"/>
      <c r="I29" s="5">
        <v>44022</v>
      </c>
    </row>
    <row r="30" spans="1:9" x14ac:dyDescent="0.25">
      <c r="A30" s="6" t="s">
        <v>36</v>
      </c>
      <c r="B30" s="7"/>
      <c r="C30" s="8">
        <v>1</v>
      </c>
      <c r="D30" s="9"/>
      <c r="E30" s="10">
        <v>871.2</v>
      </c>
      <c r="F30" s="11"/>
      <c r="G30" s="6">
        <f t="shared" ref="G30:G35" si="0">SUM(C30*E30)</f>
        <v>871.2</v>
      </c>
      <c r="H30" s="7"/>
      <c r="I30" s="5">
        <v>43496</v>
      </c>
    </row>
    <row r="31" spans="1:9" x14ac:dyDescent="0.25">
      <c r="A31" s="6" t="s">
        <v>37</v>
      </c>
      <c r="B31" s="7"/>
      <c r="C31" s="8">
        <v>1</v>
      </c>
      <c r="D31" s="9"/>
      <c r="E31" s="10">
        <v>399.6</v>
      </c>
      <c r="F31" s="11"/>
      <c r="G31" s="6">
        <f t="shared" si="0"/>
        <v>399.6</v>
      </c>
      <c r="H31" s="7"/>
      <c r="I31" s="5">
        <v>44099</v>
      </c>
    </row>
    <row r="32" spans="1:9" x14ac:dyDescent="0.25">
      <c r="A32" s="6" t="s">
        <v>38</v>
      </c>
      <c r="B32" s="7"/>
      <c r="C32" s="8">
        <v>1</v>
      </c>
      <c r="D32" s="9"/>
      <c r="E32" s="10">
        <v>822</v>
      </c>
      <c r="F32" s="11"/>
      <c r="G32" s="6">
        <f t="shared" si="0"/>
        <v>822</v>
      </c>
      <c r="H32" s="7"/>
      <c r="I32" s="5">
        <v>44022</v>
      </c>
    </row>
    <row r="33" spans="1:9" x14ac:dyDescent="0.25">
      <c r="A33" s="6" t="s">
        <v>44</v>
      </c>
      <c r="B33" s="7"/>
      <c r="C33" s="8">
        <v>2</v>
      </c>
      <c r="D33" s="9"/>
      <c r="E33" s="10">
        <v>912</v>
      </c>
      <c r="F33" s="11"/>
      <c r="G33" s="6">
        <f t="shared" si="0"/>
        <v>1824</v>
      </c>
      <c r="H33" s="7"/>
      <c r="I33" s="5">
        <v>44909</v>
      </c>
    </row>
    <row r="34" spans="1:9" x14ac:dyDescent="0.25">
      <c r="A34" s="6" t="s">
        <v>45</v>
      </c>
      <c r="B34" s="7"/>
      <c r="C34" s="8">
        <v>1.33</v>
      </c>
      <c r="D34" s="9"/>
      <c r="E34" s="10">
        <v>2074.8000000000002</v>
      </c>
      <c r="F34" s="11"/>
      <c r="G34" s="15">
        <v>2759.49</v>
      </c>
      <c r="H34" s="16"/>
      <c r="I34" s="5">
        <v>44589</v>
      </c>
    </row>
    <row r="35" spans="1:9" x14ac:dyDescent="0.25">
      <c r="A35" s="6" t="s">
        <v>46</v>
      </c>
      <c r="B35" s="7"/>
      <c r="C35" s="8">
        <v>1</v>
      </c>
      <c r="D35" s="9"/>
      <c r="E35" s="10">
        <v>1000</v>
      </c>
      <c r="F35" s="11"/>
      <c r="G35" s="6">
        <f t="shared" si="0"/>
        <v>1000</v>
      </c>
      <c r="H35" s="7"/>
      <c r="I35" s="5">
        <v>44923</v>
      </c>
    </row>
    <row r="36" spans="1:9" x14ac:dyDescent="0.25">
      <c r="A36" s="6" t="s">
        <v>16</v>
      </c>
      <c r="B36" s="7"/>
      <c r="C36" s="15"/>
      <c r="D36" s="16"/>
      <c r="E36" s="6"/>
      <c r="F36" s="7"/>
      <c r="G36" s="15">
        <f>SUM(G27:H35)</f>
        <v>28340.888999999996</v>
      </c>
      <c r="H36" s="16"/>
      <c r="I36" s="3"/>
    </row>
    <row r="38" spans="1:9" x14ac:dyDescent="0.25">
      <c r="B38" t="s">
        <v>27</v>
      </c>
      <c r="C38" t="s">
        <v>34</v>
      </c>
    </row>
    <row r="39" spans="1:9" x14ac:dyDescent="0.25">
      <c r="B39" t="s">
        <v>26</v>
      </c>
    </row>
    <row r="41" spans="1:9" x14ac:dyDescent="0.25">
      <c r="B41" t="s">
        <v>21</v>
      </c>
      <c r="C41" t="s">
        <v>22</v>
      </c>
    </row>
    <row r="42" spans="1:9" x14ac:dyDescent="0.25">
      <c r="B42" t="s">
        <v>26</v>
      </c>
    </row>
    <row r="44" spans="1:9" x14ac:dyDescent="0.25">
      <c r="B44" t="s">
        <v>23</v>
      </c>
      <c r="C44" t="s">
        <v>24</v>
      </c>
    </row>
    <row r="45" spans="1:9" x14ac:dyDescent="0.25">
      <c r="B45" t="s">
        <v>25</v>
      </c>
    </row>
  </sheetData>
  <mergeCells count="64"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6:B36"/>
    <mergeCell ref="C36:D36"/>
    <mergeCell ref="E36:F36"/>
    <mergeCell ref="G36:H3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1:I1"/>
    <mergeCell ref="A2:I4"/>
    <mergeCell ref="A5:I5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24:I24"/>
    <mergeCell ref="A26:B26"/>
    <mergeCell ref="C26:D26"/>
    <mergeCell ref="E26:F26"/>
    <mergeCell ref="G26:H26"/>
    <mergeCell ref="A35:B35"/>
    <mergeCell ref="C35:D35"/>
    <mergeCell ref="E35:F35"/>
    <mergeCell ref="G35:H35"/>
    <mergeCell ref="A33:B33"/>
    <mergeCell ref="C33:D33"/>
    <mergeCell ref="E33:F33"/>
    <mergeCell ref="G33:H33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2023-03-03T04:50:41Z</dcterms:modified>
</cp:coreProperties>
</file>